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1332" windowWidth="15300" windowHeight="6636" activeTab="0"/>
  </bookViews>
  <sheets>
    <sheet name="Achizitii Publice site 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<sst xmlns="http://schemas.openxmlformats.org/spreadsheetml/2006/main" count="261" uniqueCount="170">
  <si>
    <t>30192125-3</t>
  </si>
  <si>
    <t>22852000-7</t>
  </si>
  <si>
    <t>30192121-5</t>
  </si>
  <si>
    <t>30192130-1</t>
  </si>
  <si>
    <t>Hartie igienica</t>
  </si>
  <si>
    <t>64112000-4</t>
  </si>
  <si>
    <t>64216200-5</t>
  </si>
  <si>
    <t>64212000-5</t>
  </si>
  <si>
    <t>50312000-5</t>
  </si>
  <si>
    <t>Tus stamplia</t>
  </si>
  <si>
    <t>50334110-9</t>
  </si>
  <si>
    <t xml:space="preserve">CASA DE ASIGURĂRI DE SĂNĂTATE </t>
  </si>
  <si>
    <t>50720000-8</t>
  </si>
  <si>
    <t>30199500-5</t>
  </si>
  <si>
    <t>33761000-2</t>
  </si>
  <si>
    <t>30199230-1</t>
  </si>
  <si>
    <t>22816300-6</t>
  </si>
  <si>
    <t>39811000-0</t>
  </si>
  <si>
    <t>Chitantiere</t>
  </si>
  <si>
    <t>22814000-9</t>
  </si>
  <si>
    <t>19640000-4</t>
  </si>
  <si>
    <t>30192800-9</t>
  </si>
  <si>
    <t>24911200-5</t>
  </si>
  <si>
    <t>30199780-1</t>
  </si>
  <si>
    <t>30197110-0</t>
  </si>
  <si>
    <t>30197220-4</t>
  </si>
  <si>
    <t>30192160-0</t>
  </si>
  <si>
    <t>22612000-3</t>
  </si>
  <si>
    <t>30197600-2</t>
  </si>
  <si>
    <t>66516100-1</t>
  </si>
  <si>
    <t>30125120-8</t>
  </si>
  <si>
    <t>64211200-0</t>
  </si>
  <si>
    <t>65110000-7</t>
  </si>
  <si>
    <t>65310000-9</t>
  </si>
  <si>
    <t>65210000-8</t>
  </si>
  <si>
    <t>09132100-4</t>
  </si>
  <si>
    <t>TOTAL GENERAL</t>
  </si>
  <si>
    <t>Toner pentru fotocopiatoare</t>
  </si>
  <si>
    <t>30125110-5</t>
  </si>
  <si>
    <t>79713000-5</t>
  </si>
  <si>
    <t>Servicii de curăţare a birourilor</t>
  </si>
  <si>
    <t>90919200-4</t>
  </si>
  <si>
    <t>70321000-7</t>
  </si>
  <si>
    <t>Servicii de închiriere de terenuri</t>
  </si>
  <si>
    <t xml:space="preserve">      BISTRITA-NASAUD</t>
  </si>
  <si>
    <t>Servicii de reparare şi de 
întreţinere a automobilelor</t>
  </si>
  <si>
    <t xml:space="preserve">50112000-3
</t>
  </si>
  <si>
    <t>50313100-3</t>
  </si>
  <si>
    <t>Servicii de reparare a fotocopiatoarelor</t>
  </si>
  <si>
    <t>Servicii de întreţinere a reţelei telefonice</t>
  </si>
  <si>
    <t>58147000-1</t>
  </si>
  <si>
    <t>Servicii de medicina muncii</t>
  </si>
  <si>
    <t>Servicii poştale de distribuire a 
corespondenţei</t>
  </si>
  <si>
    <t>Servicii de telefonie mobila (Orange)</t>
  </si>
  <si>
    <t>Servicii de informare electronică (UPC)</t>
  </si>
  <si>
    <t>Distributie apa (Aquabis)</t>
  </si>
  <si>
    <t>Distribuţie de gaz (EON)</t>
  </si>
  <si>
    <t>Distribuţie de energie electrică</t>
  </si>
  <si>
    <t>Servicii de asigurare de răspundere civilă 
auto (Rovignete,RCA,CASCO)</t>
  </si>
  <si>
    <t>73400000-6</t>
  </si>
  <si>
    <t>79711000-1</t>
  </si>
  <si>
    <t>Servicii de monitorizare a
sistemelor de alarmă (F.Zero)</t>
  </si>
  <si>
    <t>79530000-8</t>
  </si>
  <si>
    <t>Servicii de traducere</t>
  </si>
  <si>
    <t>Repararea şi întreţinerea echipamentului 
informatic</t>
  </si>
  <si>
    <t>Registre, registre contabile, clasoare, 
formulare şi alte articole imprimate de 
papetărie din hârtie sau din carton</t>
  </si>
  <si>
    <t xml:space="preserve">22800000-8
</t>
  </si>
  <si>
    <t>98341000-5</t>
  </si>
  <si>
    <t>Servicii de cazare (deplasari)</t>
  </si>
  <si>
    <t>30197320-5</t>
  </si>
  <si>
    <t>Capsatoare</t>
  </si>
  <si>
    <t>Memorie flash</t>
  </si>
  <si>
    <t>Hartie pentru fotocopiatoare</t>
  </si>
  <si>
    <t>Adezivi( lipici)</t>
  </si>
  <si>
    <t>Carioca permanente (textmarker)</t>
  </si>
  <si>
    <t>Carioca permanente (marker permanent)</t>
  </si>
  <si>
    <t>Creioane</t>
  </si>
  <si>
    <t>Corectoare</t>
  </si>
  <si>
    <t>Folii din polistiren</t>
  </si>
  <si>
    <t>Dosare</t>
  </si>
  <si>
    <t>Post-it (cub notes cu si fara adeziv)</t>
  </si>
  <si>
    <t>Capse</t>
  </si>
  <si>
    <t>Agrafe de birou</t>
  </si>
  <si>
    <t>Suport hârtie pentru birou (post-it)</t>
  </si>
  <si>
    <t xml:space="preserve">Parfumuri şi deodorizante de interior    </t>
  </si>
  <si>
    <t>39514300-1</t>
  </si>
  <si>
    <t>Rulouri de şerveţele pentru şters mâinile</t>
  </si>
  <si>
    <t>44424200-0</t>
  </si>
  <si>
    <t>Banda adeziva</t>
  </si>
  <si>
    <t>22900000-9</t>
  </si>
  <si>
    <t>Diverse imprimate</t>
  </si>
  <si>
    <t>72266000-7</t>
  </si>
  <si>
    <t>90511000-2</t>
  </si>
  <si>
    <t>19521200-5</t>
  </si>
  <si>
    <t>50800000-3</t>
  </si>
  <si>
    <t>Benzina (top BCF-50 file x 50 ron/fila)</t>
  </si>
  <si>
    <t>Servicii de consultanta pentru software 
(SIVECO)</t>
  </si>
  <si>
    <t>Diverse servicii de intretinere si reparare</t>
  </si>
  <si>
    <t>Servicii de cercetare şi dezvoltare 
de materiale de securitate şi apărare (Bot L.)</t>
  </si>
  <si>
    <t>30232110-8</t>
  </si>
  <si>
    <t>Imprimante laser</t>
  </si>
  <si>
    <t>72590000-7</t>
  </si>
  <si>
    <t>Servicii informatice profesionale (G&amp;G Consulting)</t>
  </si>
  <si>
    <t>30233180-6</t>
  </si>
  <si>
    <t>60100000-9</t>
  </si>
  <si>
    <t xml:space="preserve">Servicii de transport </t>
  </si>
  <si>
    <t>Cartoane colorate (alb)</t>
  </si>
  <si>
    <t>64100000-7</t>
  </si>
  <si>
    <t>Servicii postale de distribuire a cardului
 national</t>
  </si>
  <si>
    <t>Servicii de colectare a deşeurilor menajere
(Vitalia)</t>
  </si>
  <si>
    <t>Sac menajer/25 l,120 l</t>
  </si>
  <si>
    <t xml:space="preserve">Etichete autocolante </t>
  </si>
  <si>
    <t>30197321-2</t>
  </si>
  <si>
    <t>44421780-8</t>
  </si>
  <si>
    <t>Cutii pentru documente</t>
  </si>
  <si>
    <t>79995100-6</t>
  </si>
  <si>
    <t>Servicii de arhivare-depozitare temporara</t>
  </si>
  <si>
    <t>44423000-1</t>
  </si>
  <si>
    <t>Diverse articole</t>
  </si>
  <si>
    <t>FNUASS</t>
  </si>
  <si>
    <t>Nr. 
Crt.</t>
  </si>
  <si>
    <t>Data estimata
pentru initiere</t>
  </si>
  <si>
    <t>Data estimata
pentru finalizare</t>
  </si>
  <si>
    <t>Toner pentru imprimantele laser/faxuri</t>
  </si>
  <si>
    <t xml:space="preserve">Pixuri </t>
  </si>
  <si>
    <t>30197643-5</t>
  </si>
  <si>
    <t>Plicuri</t>
  </si>
  <si>
    <r>
      <t>Bibliorafturi,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mape</t>
    </r>
    <r>
      <rPr>
        <sz val="10"/>
        <rFont val="Arial"/>
        <family val="2"/>
      </rPr>
      <t xml:space="preserve"> de corespondenţă,
clasoare şi articole similare</t>
    </r>
  </si>
  <si>
    <t>Servicii telefonice interurbane(Telecom)</t>
  </si>
  <si>
    <t>50532300-6</t>
  </si>
  <si>
    <t>Servicii de reparare si intretinere a generatoarelor</t>
  </si>
  <si>
    <t>Valoarea estimata
lei, fara TVA</t>
  </si>
  <si>
    <t>Servicii de pază (LDP Security)</t>
  </si>
  <si>
    <t>79100000-5</t>
  </si>
  <si>
    <t>Furnizare apa minerala plata</t>
  </si>
  <si>
    <t>15981100-9</t>
  </si>
  <si>
    <t>Servicii de secretariat telefonic</t>
  </si>
  <si>
    <t>79510000-2</t>
  </si>
  <si>
    <t>Servicii de reparere si intretinere a incalzirii centrale</t>
  </si>
  <si>
    <t>Servere web</t>
  </si>
  <si>
    <t>48825000-7</t>
  </si>
  <si>
    <t>Foarfeca</t>
  </si>
  <si>
    <t>Servicii juridice-cheltuilei judecata</t>
  </si>
  <si>
    <t>,</t>
  </si>
  <si>
    <t>Pneuri pentru autovehicule</t>
  </si>
  <si>
    <t>34351100-3</t>
  </si>
  <si>
    <t>Cheltuieli judiciare si extrajudiciare</t>
  </si>
  <si>
    <t>Servicii de tiparire si livrare</t>
  </si>
  <si>
    <t>79823000-9</t>
  </si>
  <si>
    <t>Furnituri de birou</t>
  </si>
  <si>
    <t>Materiale de curatenie</t>
  </si>
  <si>
    <t>Incalzit, iluminat, forta motrica</t>
  </si>
  <si>
    <t>Buget FNUASS</t>
  </si>
  <si>
    <t>Apa, canal si salubritate</t>
  </si>
  <si>
    <t>Carburanti si lubrifianti</t>
  </si>
  <si>
    <t>Posta, telecomunicatii, internet</t>
  </si>
  <si>
    <t>Alte bunuri si servicii pentru intretinere si functionare</t>
  </si>
  <si>
    <t xml:space="preserve">Materiale si prestari de servicii cu caracter functional
</t>
  </si>
  <si>
    <t>Alte obiecte de inventar</t>
  </si>
  <si>
    <t>Carti, publicatii si materiale documentare</t>
  </si>
  <si>
    <t>Protectia muncii</t>
  </si>
  <si>
    <t>Alte cheltuieli</t>
  </si>
  <si>
    <t>Obiectul achizitiei directe</t>
  </si>
  <si>
    <t xml:space="preserve"> </t>
  </si>
  <si>
    <t>CENTRALIZATOR ACHIZITII PUBLICE - 2020</t>
  </si>
  <si>
    <t>Achizitie directa</t>
  </si>
  <si>
    <t>Valoare realizata
cu TVA</t>
  </si>
  <si>
    <t>procedura aplicata</t>
  </si>
  <si>
    <t xml:space="preserve">    REALIZAT DECEMBRIE 2020</t>
  </si>
  <si>
    <t>Reparatii curente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</si>
</sst>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8]d\ mmmm\ yyyy"/>
    <numFmt numFmtId="181" formatCode="mmm/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mmm\-yyyy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10" xfId="0" applyFont="1" applyFill="1" applyBorder="1" applyAlignment="1">
      <alignment horizontal="left" wrapText="1"/>
    </xf>
    <xf numFmtId="4" fontId="2" fillId="0" borderId="10" xfId="0" applyFont="1" applyFill="1" applyBorder="1" applyAlignment="1">
      <alignment horizontal="left" wrapText="1"/>
    </xf>
    <xf numFmtId="4" fontId="0" fillId="0" borderId="10" xfId="0" applyFont="1" applyFill="1" applyBorder="1" applyAlignment="1">
      <alignment horizontal="left"/>
    </xf>
    <xf numFmtId="4" fontId="0" fillId="0" borderId="10" xfId="0" applyFont="1" applyFill="1" applyBorder="1" applyAlignment="1">
      <alignment/>
    </xf>
    <xf numFmtId="4" fontId="2" fillId="0" borderId="10" xfId="0" applyFont="1" applyFill="1" applyBorder="1" applyAlignment="1">
      <alignment horizontal="left"/>
    </xf>
    <xf numFmtId="4" fontId="1" fillId="0" borderId="0" xfId="0" applyFont="1" applyAlignment="1">
      <alignment horizontal="left"/>
    </xf>
    <xf numFmtId="4" fontId="0" fillId="0" borderId="0" xfId="0" applyFont="1" applyBorder="1" applyAlignment="1">
      <alignment/>
    </xf>
    <xf numFmtId="4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4" fontId="1" fillId="0" borderId="10" xfId="0" applyFont="1" applyFill="1" applyBorder="1" applyAlignment="1">
      <alignment horizontal="left" wrapText="1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4" fontId="0" fillId="33" borderId="0" xfId="0" applyFont="1" applyFill="1" applyAlignment="1">
      <alignment/>
    </xf>
    <xf numFmtId="4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Font="1" applyFill="1" applyBorder="1" applyAlignment="1">
      <alignment/>
    </xf>
    <xf numFmtId="4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Font="1" applyFill="1" applyAlignment="1">
      <alignment/>
    </xf>
    <xf numFmtId="4" fontId="1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" fontId="0" fillId="0" borderId="11" xfId="0" applyFont="1" applyFill="1" applyBorder="1" applyAlignment="1">
      <alignment horizontal="left" wrapText="1"/>
    </xf>
    <xf numFmtId="4" fontId="3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10" xfId="0" applyFont="1" applyFill="1" applyBorder="1" applyAlignment="1">
      <alignment wrapText="1"/>
    </xf>
    <xf numFmtId="4" fontId="0" fillId="0" borderId="10" xfId="0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1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45" fillId="0" borderId="0" xfId="0" applyFont="1" applyFill="1" applyAlignment="1">
      <alignment/>
    </xf>
    <xf numFmtId="1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/>
    </xf>
    <xf numFmtId="4" fontId="3" fillId="0" borderId="11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1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3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4" fontId="1" fillId="0" borderId="13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Font="1" applyBorder="1" applyAlignment="1">
      <alignment horizontal="center" vertical="center" wrapText="1"/>
    </xf>
    <xf numFmtId="4" fontId="5" fillId="0" borderId="24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/>
    </xf>
    <xf numFmtId="4" fontId="0" fillId="0" borderId="16" xfId="0" applyFont="1" applyFill="1" applyBorder="1" applyAlignment="1">
      <alignment horizontal="left" wrapText="1"/>
    </xf>
    <xf numFmtId="4" fontId="0" fillId="0" borderId="16" xfId="0" applyFont="1" applyFill="1" applyBorder="1" applyAlignment="1">
      <alignment/>
    </xf>
    <xf numFmtId="4" fontId="0" fillId="0" borderId="0" xfId="0" applyFont="1" applyFill="1" applyBorder="1" applyAlignment="1">
      <alignment horizontal="left" wrapText="1"/>
    </xf>
    <xf numFmtId="4" fontId="0" fillId="0" borderId="0" xfId="0" applyFont="1" applyFill="1" applyBorder="1" applyAlignment="1">
      <alignment wrapText="1"/>
    </xf>
    <xf numFmtId="4" fontId="1" fillId="0" borderId="25" xfId="0" applyFont="1" applyFill="1" applyBorder="1" applyAlignment="1">
      <alignment wrapText="1"/>
    </xf>
    <xf numFmtId="4" fontId="1" fillId="0" borderId="13" xfId="0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13" xfId="0" applyFont="1" applyFill="1" applyBorder="1" applyAlignment="1">
      <alignment horizontal="left"/>
    </xf>
    <xf numFmtId="4" fontId="5" fillId="0" borderId="25" xfId="0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4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13" xfId="0" applyFont="1" applyFill="1" applyBorder="1" applyAlignment="1">
      <alignment horizontal="left"/>
    </xf>
    <xf numFmtId="4" fontId="1" fillId="0" borderId="19" xfId="0" applyFont="1" applyFill="1" applyBorder="1" applyAlignment="1">
      <alignment horizontal="left"/>
    </xf>
    <xf numFmtId="4" fontId="1" fillId="0" borderId="13" xfId="0" applyFont="1" applyFill="1" applyBorder="1" applyAlignment="1">
      <alignment horizontal="left" wrapText="1"/>
    </xf>
    <xf numFmtId="4" fontId="1" fillId="0" borderId="25" xfId="0" applyFont="1" applyFill="1" applyBorder="1" applyAlignment="1">
      <alignment horizontal="left" wrapText="1"/>
    </xf>
    <xf numFmtId="4" fontId="1" fillId="0" borderId="16" xfId="0" applyFont="1" applyFill="1" applyBorder="1" applyAlignment="1">
      <alignment horizontal="left"/>
    </xf>
    <xf numFmtId="4" fontId="6" fillId="0" borderId="13" xfId="0" applyFont="1" applyFill="1" applyBorder="1" applyAlignment="1">
      <alignment horizontal="left" wrapText="1"/>
    </xf>
    <xf numFmtId="4" fontId="6" fillId="0" borderId="25" xfId="0" applyFont="1" applyFill="1" applyBorder="1" applyAlignment="1">
      <alignment horizontal="left" wrapText="1"/>
    </xf>
    <xf numFmtId="4" fontId="1" fillId="0" borderId="19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3"/>
  <sheetViews>
    <sheetView tabSelected="1" zoomScalePageLayoutView="0" workbookViewId="0" topLeftCell="A1">
      <pane ySplit="11" topLeftCell="A81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6.140625" style="15" customWidth="1"/>
    <col min="2" max="2" width="37.7109375" style="9" customWidth="1"/>
    <col min="3" max="3" width="11.28125" style="9" customWidth="1"/>
    <col min="4" max="4" width="23.140625" style="10" hidden="1" customWidth="1"/>
    <col min="5" max="5" width="14.57421875" style="34" customWidth="1"/>
    <col min="6" max="6" width="12.57421875" style="9" customWidth="1"/>
    <col min="7" max="7" width="19.28125" style="9" customWidth="1"/>
    <col min="8" max="8" width="20.00390625" style="9" customWidth="1"/>
    <col min="9" max="16384" width="9.140625" style="9" customWidth="1"/>
  </cols>
  <sheetData>
    <row r="1" spans="1:8" ht="12.75">
      <c r="A1" s="14" t="s">
        <v>11</v>
      </c>
      <c r="B1" s="7"/>
      <c r="C1" s="7"/>
      <c r="G1" s="11"/>
      <c r="H1" s="11"/>
    </row>
    <row r="2" spans="1:8" ht="12.75">
      <c r="A2" s="79" t="s">
        <v>44</v>
      </c>
      <c r="B2" s="79"/>
      <c r="C2" s="79"/>
      <c r="G2" s="11"/>
      <c r="H2" s="11"/>
    </row>
    <row r="3" spans="1:8" ht="12.75">
      <c r="A3" s="14"/>
      <c r="B3" s="7"/>
      <c r="C3" s="7"/>
      <c r="G3" s="11"/>
      <c r="H3" s="11"/>
    </row>
    <row r="4" ht="12.75">
      <c r="B4"/>
    </row>
    <row r="5" ht="12.75">
      <c r="G5" s="1"/>
    </row>
    <row r="6" ht="12.75">
      <c r="G6" s="1"/>
    </row>
    <row r="7" ht="12.75">
      <c r="G7" s="1"/>
    </row>
    <row r="8" spans="1:8" ht="24" customHeight="1">
      <c r="A8" s="80" t="s">
        <v>164</v>
      </c>
      <c r="B8" s="80"/>
      <c r="C8" s="80"/>
      <c r="D8" s="80"/>
      <c r="E8" s="80"/>
      <c r="F8" s="80"/>
      <c r="G8" s="80"/>
      <c r="H8" s="80"/>
    </row>
    <row r="9" spans="1:8" ht="24" customHeight="1" thickBot="1">
      <c r="A9" s="12"/>
      <c r="B9" s="81" t="s">
        <v>168</v>
      </c>
      <c r="C9" s="81"/>
      <c r="D9" s="81"/>
      <c r="E9" s="81"/>
      <c r="F9" s="81"/>
      <c r="G9" s="81"/>
      <c r="H9" s="12"/>
    </row>
    <row r="10" spans="1:8" ht="55.5" customHeight="1">
      <c r="A10" s="46" t="s">
        <v>120</v>
      </c>
      <c r="B10" s="63" t="s">
        <v>162</v>
      </c>
      <c r="C10" s="64"/>
      <c r="D10" s="61" t="s">
        <v>131</v>
      </c>
      <c r="E10" s="77" t="s">
        <v>166</v>
      </c>
      <c r="F10" s="49" t="s">
        <v>167</v>
      </c>
      <c r="G10" s="49" t="s">
        <v>121</v>
      </c>
      <c r="H10" s="51" t="s">
        <v>122</v>
      </c>
    </row>
    <row r="11" spans="1:8" ht="35.25" customHeight="1" thickBot="1">
      <c r="A11" s="62"/>
      <c r="B11" s="65"/>
      <c r="C11" s="66"/>
      <c r="D11" s="47"/>
      <c r="E11" s="78"/>
      <c r="F11" s="50"/>
      <c r="G11" s="50"/>
      <c r="H11" s="52"/>
    </row>
    <row r="12" spans="1:8" ht="12.75" customHeight="1" hidden="1" thickBot="1">
      <c r="A12" s="29">
        <v>1</v>
      </c>
      <c r="B12" s="30" t="s">
        <v>78</v>
      </c>
      <c r="C12" s="28" t="s">
        <v>93</v>
      </c>
      <c r="D12" s="43">
        <f>E12/1.19</f>
        <v>42.016806722689076</v>
      </c>
      <c r="E12" s="44">
        <v>50</v>
      </c>
      <c r="F12" s="48" t="s">
        <v>119</v>
      </c>
      <c r="G12" s="53">
        <v>43556</v>
      </c>
      <c r="H12" s="32">
        <v>43830</v>
      </c>
    </row>
    <row r="13" spans="1:8" ht="12.75" customHeight="1" hidden="1" thickBot="1">
      <c r="A13" s="29">
        <v>2</v>
      </c>
      <c r="B13" s="4" t="s">
        <v>9</v>
      </c>
      <c r="C13" s="4" t="s">
        <v>27</v>
      </c>
      <c r="D13" s="43">
        <f aca="true" t="shared" si="0" ref="D13:D31">E13/1.19</f>
        <v>42.016806722689076</v>
      </c>
      <c r="E13" s="44">
        <v>50</v>
      </c>
      <c r="F13" s="31" t="s">
        <v>119</v>
      </c>
      <c r="G13" s="53">
        <f aca="true" t="shared" si="1" ref="G13:H26">G12</f>
        <v>43556</v>
      </c>
      <c r="H13" s="32">
        <f t="shared" si="1"/>
        <v>43830</v>
      </c>
    </row>
    <row r="14" spans="1:8" ht="29.25" customHeight="1" hidden="1" thickBot="1">
      <c r="A14" s="29">
        <v>3</v>
      </c>
      <c r="B14" s="2" t="s">
        <v>65</v>
      </c>
      <c r="C14" s="2" t="s">
        <v>66</v>
      </c>
      <c r="D14" s="43">
        <f t="shared" si="0"/>
        <v>588.2352941176471</v>
      </c>
      <c r="E14" s="44">
        <v>700</v>
      </c>
      <c r="F14" s="31" t="s">
        <v>119</v>
      </c>
      <c r="G14" s="53">
        <f t="shared" si="1"/>
        <v>43556</v>
      </c>
      <c r="H14" s="32">
        <f t="shared" si="1"/>
        <v>43830</v>
      </c>
    </row>
    <row r="15" spans="1:8" ht="12.75" customHeight="1" hidden="1" thickBot="1">
      <c r="A15" s="29">
        <v>4</v>
      </c>
      <c r="B15" s="4" t="s">
        <v>80</v>
      </c>
      <c r="C15" s="5" t="s">
        <v>16</v>
      </c>
      <c r="D15" s="43">
        <f t="shared" si="0"/>
        <v>168.0672268907563</v>
      </c>
      <c r="E15" s="44">
        <v>200</v>
      </c>
      <c r="F15" s="31" t="s">
        <v>119</v>
      </c>
      <c r="G15" s="53">
        <f t="shared" si="1"/>
        <v>43556</v>
      </c>
      <c r="H15" s="32">
        <f t="shared" si="1"/>
        <v>43830</v>
      </c>
    </row>
    <row r="16" spans="1:8" ht="12.75" customHeight="1" hidden="1" thickBot="1">
      <c r="A16" s="29">
        <v>5</v>
      </c>
      <c r="B16" s="4" t="s">
        <v>79</v>
      </c>
      <c r="C16" s="5" t="s">
        <v>1</v>
      </c>
      <c r="D16" s="43">
        <f t="shared" si="0"/>
        <v>1260.5042016806724</v>
      </c>
      <c r="E16" s="44">
        <v>1500</v>
      </c>
      <c r="F16" s="31" t="s">
        <v>119</v>
      </c>
      <c r="G16" s="53">
        <f t="shared" si="1"/>
        <v>43556</v>
      </c>
      <c r="H16" s="32">
        <f t="shared" si="1"/>
        <v>43830</v>
      </c>
    </row>
    <row r="17" spans="1:8" ht="13.5" hidden="1" thickBot="1">
      <c r="A17" s="29">
        <f>A16+1</f>
        <v>6</v>
      </c>
      <c r="B17" s="4" t="s">
        <v>73</v>
      </c>
      <c r="C17" s="5" t="s">
        <v>22</v>
      </c>
      <c r="D17" s="43">
        <f t="shared" si="0"/>
        <v>42.016806722689076</v>
      </c>
      <c r="E17" s="44">
        <v>50</v>
      </c>
      <c r="F17" s="31" t="s">
        <v>119</v>
      </c>
      <c r="G17" s="53">
        <f t="shared" si="1"/>
        <v>43556</v>
      </c>
      <c r="H17" s="32">
        <f t="shared" si="1"/>
        <v>43830</v>
      </c>
    </row>
    <row r="18" spans="1:8" ht="13.5" hidden="1" thickBot="1">
      <c r="A18" s="29">
        <f aca="true" t="shared" si="2" ref="A18:A31">A17+1</f>
        <v>7</v>
      </c>
      <c r="B18" s="4" t="s">
        <v>124</v>
      </c>
      <c r="C18" s="5" t="s">
        <v>2</v>
      </c>
      <c r="D18" s="43">
        <f t="shared" si="0"/>
        <v>294.11764705882354</v>
      </c>
      <c r="E18" s="44">
        <v>350</v>
      </c>
      <c r="F18" s="31" t="s">
        <v>119</v>
      </c>
      <c r="G18" s="53">
        <f t="shared" si="1"/>
        <v>43556</v>
      </c>
      <c r="H18" s="32">
        <f t="shared" si="1"/>
        <v>43830</v>
      </c>
    </row>
    <row r="19" spans="1:8" ht="12.75" customHeight="1" hidden="1" thickBot="1">
      <c r="A19" s="29">
        <f t="shared" si="2"/>
        <v>8</v>
      </c>
      <c r="B19" s="6" t="s">
        <v>74</v>
      </c>
      <c r="C19" s="5" t="s">
        <v>0</v>
      </c>
      <c r="D19" s="43">
        <f t="shared" si="0"/>
        <v>84.03361344537815</v>
      </c>
      <c r="E19" s="44">
        <v>100</v>
      </c>
      <c r="F19" s="31" t="s">
        <v>119</v>
      </c>
      <c r="G19" s="53">
        <f t="shared" si="1"/>
        <v>43556</v>
      </c>
      <c r="H19" s="32">
        <f t="shared" si="1"/>
        <v>43830</v>
      </c>
    </row>
    <row r="20" spans="1:8" ht="12.75" customHeight="1" hidden="1" thickBot="1">
      <c r="A20" s="29">
        <f t="shared" si="2"/>
        <v>9</v>
      </c>
      <c r="B20" s="6" t="s">
        <v>75</v>
      </c>
      <c r="C20" s="5" t="s">
        <v>0</v>
      </c>
      <c r="D20" s="43">
        <f t="shared" si="0"/>
        <v>168.0672268907563</v>
      </c>
      <c r="E20" s="44">
        <v>200</v>
      </c>
      <c r="F20" s="31" t="s">
        <v>119</v>
      </c>
      <c r="G20" s="53">
        <f t="shared" si="1"/>
        <v>43556</v>
      </c>
      <c r="H20" s="32">
        <f t="shared" si="1"/>
        <v>43830</v>
      </c>
    </row>
    <row r="21" spans="1:8" ht="12.75" customHeight="1" hidden="1" thickBot="1">
      <c r="A21" s="29">
        <f t="shared" si="2"/>
        <v>10</v>
      </c>
      <c r="B21" s="4" t="s">
        <v>76</v>
      </c>
      <c r="C21" s="5" t="s">
        <v>3</v>
      </c>
      <c r="D21" s="43">
        <f t="shared" si="0"/>
        <v>42.016806722689076</v>
      </c>
      <c r="E21" s="44">
        <v>50</v>
      </c>
      <c r="F21" s="31" t="s">
        <v>119</v>
      </c>
      <c r="G21" s="53">
        <f t="shared" si="1"/>
        <v>43556</v>
      </c>
      <c r="H21" s="32">
        <f t="shared" si="1"/>
        <v>43830</v>
      </c>
    </row>
    <row r="22" spans="1:8" ht="12.75" customHeight="1" hidden="1" thickBot="1">
      <c r="A22" s="29">
        <f t="shared" si="2"/>
        <v>11</v>
      </c>
      <c r="B22" s="4" t="s">
        <v>77</v>
      </c>
      <c r="C22" s="5" t="s">
        <v>26</v>
      </c>
      <c r="D22" s="43">
        <f t="shared" si="0"/>
        <v>840.3361344537816</v>
      </c>
      <c r="E22" s="44">
        <v>1000</v>
      </c>
      <c r="F22" s="31" t="s">
        <v>119</v>
      </c>
      <c r="G22" s="53">
        <f t="shared" si="1"/>
        <v>43556</v>
      </c>
      <c r="H22" s="32">
        <f t="shared" si="1"/>
        <v>43830</v>
      </c>
    </row>
    <row r="23" spans="1:8" ht="14.25" customHeight="1" hidden="1" thickBot="1">
      <c r="A23" s="29">
        <f t="shared" si="2"/>
        <v>12</v>
      </c>
      <c r="B23" s="4" t="s">
        <v>111</v>
      </c>
      <c r="C23" s="5" t="s">
        <v>21</v>
      </c>
      <c r="D23" s="43">
        <f t="shared" si="0"/>
        <v>84.03361344537815</v>
      </c>
      <c r="E23" s="44">
        <v>100</v>
      </c>
      <c r="F23" s="31" t="s">
        <v>119</v>
      </c>
      <c r="G23" s="53">
        <f t="shared" si="1"/>
        <v>43556</v>
      </c>
      <c r="H23" s="32">
        <f t="shared" si="1"/>
        <v>43830</v>
      </c>
    </row>
    <row r="24" spans="1:8" ht="14.25" customHeight="1" hidden="1" thickBot="1">
      <c r="A24" s="29">
        <f t="shared" si="2"/>
        <v>13</v>
      </c>
      <c r="B24" s="4" t="s">
        <v>81</v>
      </c>
      <c r="C24" s="5" t="s">
        <v>24</v>
      </c>
      <c r="D24" s="43">
        <f t="shared" si="0"/>
        <v>42.016806722689076</v>
      </c>
      <c r="E24" s="44">
        <v>50</v>
      </c>
      <c r="F24" s="31" t="s">
        <v>119</v>
      </c>
      <c r="G24" s="53">
        <f t="shared" si="1"/>
        <v>43556</v>
      </c>
      <c r="H24" s="32">
        <f t="shared" si="1"/>
        <v>43830</v>
      </c>
    </row>
    <row r="25" spans="1:8" ht="13.5" hidden="1" thickBot="1">
      <c r="A25" s="29">
        <f t="shared" si="2"/>
        <v>14</v>
      </c>
      <c r="B25" s="4" t="s">
        <v>82</v>
      </c>
      <c r="C25" s="5" t="s">
        <v>25</v>
      </c>
      <c r="D25" s="43">
        <f t="shared" si="0"/>
        <v>168.0672268907563</v>
      </c>
      <c r="E25" s="44">
        <v>200</v>
      </c>
      <c r="F25" s="31" t="s">
        <v>119</v>
      </c>
      <c r="G25" s="53">
        <f t="shared" si="1"/>
        <v>43556</v>
      </c>
      <c r="H25" s="32">
        <f t="shared" si="1"/>
        <v>43830</v>
      </c>
    </row>
    <row r="26" spans="1:8" ht="13.5" hidden="1" thickBot="1">
      <c r="A26" s="29">
        <f t="shared" si="2"/>
        <v>15</v>
      </c>
      <c r="B26" s="4" t="s">
        <v>106</v>
      </c>
      <c r="C26" s="5" t="s">
        <v>28</v>
      </c>
      <c r="D26" s="43">
        <f t="shared" si="0"/>
        <v>84.03361344537815</v>
      </c>
      <c r="E26" s="44">
        <v>100</v>
      </c>
      <c r="F26" s="31" t="s">
        <v>119</v>
      </c>
      <c r="G26" s="53">
        <f t="shared" si="1"/>
        <v>43556</v>
      </c>
      <c r="H26" s="32">
        <f t="shared" si="1"/>
        <v>43830</v>
      </c>
    </row>
    <row r="27" spans="1:8" ht="12.75" customHeight="1" hidden="1" thickBot="1">
      <c r="A27" s="29">
        <f t="shared" si="2"/>
        <v>16</v>
      </c>
      <c r="B27" s="4" t="s">
        <v>72</v>
      </c>
      <c r="C27" s="27" t="s">
        <v>125</v>
      </c>
      <c r="D27" s="43">
        <f t="shared" si="0"/>
        <v>7142.857142857143</v>
      </c>
      <c r="E27" s="44">
        <v>8500</v>
      </c>
      <c r="F27" s="31" t="s">
        <v>119</v>
      </c>
      <c r="G27" s="32">
        <v>43466</v>
      </c>
      <c r="H27" s="32">
        <f>H26</f>
        <v>43830</v>
      </c>
    </row>
    <row r="28" spans="1:8" ht="13.5" hidden="1" thickBot="1">
      <c r="A28" s="29">
        <f t="shared" si="2"/>
        <v>17</v>
      </c>
      <c r="B28" s="4" t="s">
        <v>126</v>
      </c>
      <c r="C28" s="5" t="s">
        <v>15</v>
      </c>
      <c r="D28" s="43">
        <f t="shared" si="0"/>
        <v>420.1680672268908</v>
      </c>
      <c r="E28" s="44">
        <v>500</v>
      </c>
      <c r="F28" s="31" t="s">
        <v>119</v>
      </c>
      <c r="G28" s="32">
        <f>G26</f>
        <v>43556</v>
      </c>
      <c r="H28" s="32">
        <f>H27</f>
        <v>43830</v>
      </c>
    </row>
    <row r="29" spans="1:8" ht="27" hidden="1" thickBot="1">
      <c r="A29" s="29">
        <f t="shared" si="2"/>
        <v>18</v>
      </c>
      <c r="B29" s="13" t="s">
        <v>127</v>
      </c>
      <c r="C29" s="5" t="s">
        <v>13</v>
      </c>
      <c r="D29" s="43">
        <f t="shared" si="0"/>
        <v>168.0672268907563</v>
      </c>
      <c r="E29" s="44">
        <v>200</v>
      </c>
      <c r="F29" s="31" t="s">
        <v>119</v>
      </c>
      <c r="G29" s="32">
        <f>G28</f>
        <v>43556</v>
      </c>
      <c r="H29" s="32">
        <f>H28</f>
        <v>43830</v>
      </c>
    </row>
    <row r="30" spans="1:8" ht="13.5" hidden="1" thickBot="1">
      <c r="A30" s="29">
        <f t="shared" si="2"/>
        <v>19</v>
      </c>
      <c r="B30" s="4" t="s">
        <v>83</v>
      </c>
      <c r="C30" s="5" t="s">
        <v>23</v>
      </c>
      <c r="D30" s="43">
        <f t="shared" si="0"/>
        <v>42.016806722689076</v>
      </c>
      <c r="E30" s="44">
        <v>50</v>
      </c>
      <c r="F30" s="31" t="s">
        <v>119</v>
      </c>
      <c r="G30" s="32">
        <f>G29</f>
        <v>43556</v>
      </c>
      <c r="H30" s="32">
        <f>H29</f>
        <v>43830</v>
      </c>
    </row>
    <row r="31" spans="1:8" ht="13.5" hidden="1" thickBot="1">
      <c r="A31" s="29">
        <f t="shared" si="2"/>
        <v>20</v>
      </c>
      <c r="B31" s="4" t="s">
        <v>88</v>
      </c>
      <c r="C31" s="5" t="s">
        <v>87</v>
      </c>
      <c r="D31" s="43">
        <f t="shared" si="0"/>
        <v>42.016806722689076</v>
      </c>
      <c r="E31" s="44">
        <v>50</v>
      </c>
      <c r="F31" s="31" t="s">
        <v>119</v>
      </c>
      <c r="G31" s="32">
        <f>G30</f>
        <v>43556</v>
      </c>
      <c r="H31" s="32">
        <f>H30</f>
        <v>43830</v>
      </c>
    </row>
    <row r="32" spans="1:8" s="21" customFormat="1" ht="13.5" thickBot="1">
      <c r="A32" s="29">
        <v>1</v>
      </c>
      <c r="B32" s="82" t="s">
        <v>149</v>
      </c>
      <c r="C32" s="83"/>
      <c r="D32" s="54">
        <f>SUM(D12:D31)</f>
        <v>11764.705882352944</v>
      </c>
      <c r="E32" s="54">
        <v>14000</v>
      </c>
      <c r="F32" s="56" t="s">
        <v>165</v>
      </c>
      <c r="G32" s="57">
        <v>43831</v>
      </c>
      <c r="H32" s="57">
        <v>44196</v>
      </c>
    </row>
    <row r="33" spans="1:8" s="8" customFormat="1" ht="13.5" hidden="1" thickBot="1">
      <c r="A33" s="29">
        <v>21</v>
      </c>
      <c r="B33" s="2" t="s">
        <v>110</v>
      </c>
      <c r="C33" s="5" t="s">
        <v>20</v>
      </c>
      <c r="D33" s="35">
        <f>E33/1.19</f>
        <v>168.0672268907563</v>
      </c>
      <c r="E33" s="55">
        <v>200</v>
      </c>
      <c r="F33" s="56" t="s">
        <v>165</v>
      </c>
      <c r="G33" s="57">
        <v>43467</v>
      </c>
      <c r="H33" s="57">
        <v>43801</v>
      </c>
    </row>
    <row r="34" spans="1:8" s="8" customFormat="1" ht="13.5" hidden="1" thickBot="1">
      <c r="A34" s="29">
        <f>A33+1</f>
        <v>22</v>
      </c>
      <c r="B34" s="4" t="s">
        <v>4</v>
      </c>
      <c r="C34" s="5" t="s">
        <v>14</v>
      </c>
      <c r="D34" s="35">
        <f>E34/1.19</f>
        <v>840.3361344537816</v>
      </c>
      <c r="E34" s="55">
        <v>1000</v>
      </c>
      <c r="F34" s="56" t="s">
        <v>165</v>
      </c>
      <c r="G34" s="57">
        <v>43468</v>
      </c>
      <c r="H34" s="57">
        <v>43802</v>
      </c>
    </row>
    <row r="35" spans="1:8" s="8" customFormat="1" ht="13.5" hidden="1" thickBot="1">
      <c r="A35" s="29">
        <f>A34+1</f>
        <v>23</v>
      </c>
      <c r="B35" s="3" t="s">
        <v>86</v>
      </c>
      <c r="C35" s="5" t="s">
        <v>85</v>
      </c>
      <c r="D35" s="35">
        <f>E35/1.19</f>
        <v>420.1680672268908</v>
      </c>
      <c r="E35" s="55">
        <v>500</v>
      </c>
      <c r="F35" s="56" t="s">
        <v>165</v>
      </c>
      <c r="G35" s="57">
        <v>43469</v>
      </c>
      <c r="H35" s="57">
        <v>43803</v>
      </c>
    </row>
    <row r="36" spans="1:8" s="8" customFormat="1" ht="13.5" hidden="1" thickBot="1">
      <c r="A36" s="29">
        <f>A35+1</f>
        <v>24</v>
      </c>
      <c r="B36" s="2" t="s">
        <v>84</v>
      </c>
      <c r="C36" s="5" t="s">
        <v>17</v>
      </c>
      <c r="D36" s="35">
        <f>E36/1.19</f>
        <v>252.10084033613447</v>
      </c>
      <c r="E36" s="55">
        <v>300</v>
      </c>
      <c r="F36" s="56" t="s">
        <v>165</v>
      </c>
      <c r="G36" s="57">
        <v>43470</v>
      </c>
      <c r="H36" s="57">
        <v>43804</v>
      </c>
    </row>
    <row r="37" spans="1:8" s="21" customFormat="1" ht="13.5" thickBot="1">
      <c r="A37" s="29">
        <f>A32+1</f>
        <v>2</v>
      </c>
      <c r="B37" s="82" t="s">
        <v>150</v>
      </c>
      <c r="C37" s="83"/>
      <c r="D37" s="54">
        <f>SUM(D33:D36)</f>
        <v>1680.6722689075632</v>
      </c>
      <c r="E37" s="55">
        <v>3000</v>
      </c>
      <c r="F37" s="56" t="s">
        <v>165</v>
      </c>
      <c r="G37" s="57">
        <f>G32</f>
        <v>43831</v>
      </c>
      <c r="H37" s="57">
        <f>H32</f>
        <v>44196</v>
      </c>
    </row>
    <row r="38" spans="1:8" s="8" customFormat="1" ht="13.5" hidden="1" thickBot="1">
      <c r="A38" s="29">
        <f aca="true" t="shared" si="3" ref="A38:A97">A33+1</f>
        <v>22</v>
      </c>
      <c r="B38" s="4" t="s">
        <v>56</v>
      </c>
      <c r="C38" s="4" t="s">
        <v>34</v>
      </c>
      <c r="D38" s="43">
        <f>E38/1.19</f>
        <v>25210.084033613446</v>
      </c>
      <c r="E38" s="55">
        <v>30000</v>
      </c>
      <c r="F38" s="56" t="s">
        <v>165</v>
      </c>
      <c r="G38" s="57">
        <f aca="true" t="shared" si="4" ref="G38:G86">G33</f>
        <v>43467</v>
      </c>
      <c r="H38" s="57">
        <v>43806</v>
      </c>
    </row>
    <row r="39" spans="1:8" s="8" customFormat="1" ht="13.5" hidden="1" thickBot="1">
      <c r="A39" s="29">
        <f t="shared" si="3"/>
        <v>23</v>
      </c>
      <c r="B39" s="4" t="s">
        <v>57</v>
      </c>
      <c r="C39" s="4" t="s">
        <v>33</v>
      </c>
      <c r="D39" s="43">
        <f>E39/1.19</f>
        <v>25210.084033613446</v>
      </c>
      <c r="E39" s="55">
        <v>30000</v>
      </c>
      <c r="F39" s="56" t="s">
        <v>165</v>
      </c>
      <c r="G39" s="57">
        <f t="shared" si="4"/>
        <v>43468</v>
      </c>
      <c r="H39" s="57">
        <v>43807</v>
      </c>
    </row>
    <row r="40" spans="1:8" ht="13.5" customHeight="1" thickBot="1">
      <c r="A40" s="29">
        <v>3</v>
      </c>
      <c r="B40" s="82" t="s">
        <v>151</v>
      </c>
      <c r="C40" s="83"/>
      <c r="D40" s="54">
        <f>SUM(D38:D39)</f>
        <v>50420.16806722689</v>
      </c>
      <c r="E40" s="55">
        <v>68900</v>
      </c>
      <c r="F40" s="56" t="s">
        <v>165</v>
      </c>
      <c r="G40" s="57">
        <f>G42</f>
        <v>43831</v>
      </c>
      <c r="H40" s="57">
        <f>H37</f>
        <v>44196</v>
      </c>
    </row>
    <row r="41" spans="1:8" ht="13.5" hidden="1" thickBot="1">
      <c r="A41" s="29">
        <f t="shared" si="3"/>
        <v>25</v>
      </c>
      <c r="B41" s="4" t="s">
        <v>55</v>
      </c>
      <c r="C41" s="4" t="s">
        <v>32</v>
      </c>
      <c r="D41" s="43"/>
      <c r="E41" s="55">
        <v>6500</v>
      </c>
      <c r="F41" s="56" t="s">
        <v>165</v>
      </c>
      <c r="G41" s="57">
        <f t="shared" si="4"/>
        <v>43470</v>
      </c>
      <c r="H41" s="57">
        <v>43809</v>
      </c>
    </row>
    <row r="42" spans="1:8" ht="13.5" thickBot="1">
      <c r="A42" s="29">
        <v>4</v>
      </c>
      <c r="B42" s="82" t="s">
        <v>153</v>
      </c>
      <c r="C42" s="83"/>
      <c r="D42" s="54">
        <f>SUM(D41)</f>
        <v>0</v>
      </c>
      <c r="E42" s="55">
        <v>5600</v>
      </c>
      <c r="F42" s="56" t="s">
        <v>165</v>
      </c>
      <c r="G42" s="57">
        <f t="shared" si="4"/>
        <v>43831</v>
      </c>
      <c r="H42" s="57">
        <f>H40</f>
        <v>44196</v>
      </c>
    </row>
    <row r="43" spans="1:8" ht="13.5" hidden="1" thickBot="1">
      <c r="A43" s="29">
        <f t="shared" si="3"/>
        <v>23</v>
      </c>
      <c r="B43" s="28" t="s">
        <v>95</v>
      </c>
      <c r="C43" s="28" t="s">
        <v>35</v>
      </c>
      <c r="D43" s="43">
        <f>E43/1.19</f>
        <v>10084.03361344538</v>
      </c>
      <c r="E43" s="55">
        <v>12000</v>
      </c>
      <c r="F43" s="56" t="s">
        <v>165</v>
      </c>
      <c r="G43" s="57">
        <f t="shared" si="4"/>
        <v>43467</v>
      </c>
      <c r="H43" s="57">
        <v>43811</v>
      </c>
    </row>
    <row r="44" spans="1:8" ht="13.5" thickBot="1">
      <c r="A44" s="29">
        <v>5</v>
      </c>
      <c r="B44" s="82" t="s">
        <v>154</v>
      </c>
      <c r="C44" s="83"/>
      <c r="D44" s="54">
        <f>SUM(D43)</f>
        <v>10084.03361344538</v>
      </c>
      <c r="E44" s="55">
        <v>11000</v>
      </c>
      <c r="F44" s="56" t="s">
        <v>165</v>
      </c>
      <c r="G44" s="57">
        <f>G42</f>
        <v>43831</v>
      </c>
      <c r="H44" s="57">
        <f>H40</f>
        <v>44196</v>
      </c>
    </row>
    <row r="45" spans="1:8" ht="24.75" customHeight="1" hidden="1" thickBot="1">
      <c r="A45" s="29">
        <f t="shared" si="3"/>
        <v>4</v>
      </c>
      <c r="B45" s="2" t="s">
        <v>52</v>
      </c>
      <c r="C45" s="4" t="s">
        <v>5</v>
      </c>
      <c r="D45" s="43">
        <f>E45/1.19</f>
        <v>7983.193277310925</v>
      </c>
      <c r="E45" s="55">
        <v>9500</v>
      </c>
      <c r="F45" s="56" t="s">
        <v>165</v>
      </c>
      <c r="G45" s="57">
        <f t="shared" si="4"/>
        <v>43831</v>
      </c>
      <c r="H45" s="57">
        <v>43813</v>
      </c>
    </row>
    <row r="46" spans="1:8" ht="13.5" hidden="1" thickBot="1">
      <c r="A46" s="29">
        <f t="shared" si="3"/>
        <v>26</v>
      </c>
      <c r="B46" s="4" t="s">
        <v>128</v>
      </c>
      <c r="C46" s="4" t="s">
        <v>31</v>
      </c>
      <c r="D46" s="43">
        <f>E46/1.19</f>
        <v>4201.680672268908</v>
      </c>
      <c r="E46" s="55">
        <v>5000</v>
      </c>
      <c r="F46" s="56" t="s">
        <v>165</v>
      </c>
      <c r="G46" s="57">
        <f t="shared" si="4"/>
        <v>43470</v>
      </c>
      <c r="H46" s="57">
        <v>43814</v>
      </c>
    </row>
    <row r="47" spans="1:8" ht="13.5" hidden="1" thickBot="1">
      <c r="A47" s="29">
        <f t="shared" si="3"/>
        <v>5</v>
      </c>
      <c r="B47" s="4" t="s">
        <v>53</v>
      </c>
      <c r="C47" s="4" t="s">
        <v>7</v>
      </c>
      <c r="D47" s="43">
        <f>E47/1.19</f>
        <v>8823.529411764706</v>
      </c>
      <c r="E47" s="55">
        <v>10500</v>
      </c>
      <c r="F47" s="56" t="s">
        <v>165</v>
      </c>
      <c r="G47" s="57">
        <f t="shared" si="4"/>
        <v>43831</v>
      </c>
      <c r="H47" s="57">
        <v>43815</v>
      </c>
    </row>
    <row r="48" spans="1:8" ht="13.5" hidden="1" thickBot="1">
      <c r="A48" s="29">
        <f t="shared" si="3"/>
        <v>24</v>
      </c>
      <c r="B48" s="6" t="s">
        <v>54</v>
      </c>
      <c r="C48" s="40" t="s">
        <v>6</v>
      </c>
      <c r="D48" s="43">
        <f>E48/1.19</f>
        <v>7563.025210084034</v>
      </c>
      <c r="E48" s="55">
        <v>9000</v>
      </c>
      <c r="F48" s="56" t="s">
        <v>165</v>
      </c>
      <c r="G48" s="57">
        <f t="shared" si="4"/>
        <v>43467</v>
      </c>
      <c r="H48" s="57">
        <v>43816</v>
      </c>
    </row>
    <row r="49" spans="1:8" ht="18" customHeight="1" thickBot="1">
      <c r="A49" s="29">
        <v>6</v>
      </c>
      <c r="B49" s="82" t="s">
        <v>155</v>
      </c>
      <c r="C49" s="83"/>
      <c r="D49" s="54">
        <f>SUM(D45:D48)</f>
        <v>28571.428571428572</v>
      </c>
      <c r="E49" s="55">
        <v>35467</v>
      </c>
      <c r="F49" s="56" t="s">
        <v>165</v>
      </c>
      <c r="G49" s="57">
        <f t="shared" si="4"/>
        <v>43831</v>
      </c>
      <c r="H49" s="57">
        <f>H44</f>
        <v>44196</v>
      </c>
    </row>
    <row r="50" spans="1:8" ht="39.75" hidden="1" thickBot="1">
      <c r="A50" s="29">
        <f t="shared" si="3"/>
        <v>5</v>
      </c>
      <c r="B50" s="2" t="s">
        <v>65</v>
      </c>
      <c r="C50" s="2" t="s">
        <v>66</v>
      </c>
      <c r="D50" s="43">
        <f>E50/1.19</f>
        <v>210.0840336134454</v>
      </c>
      <c r="E50" s="55">
        <v>250</v>
      </c>
      <c r="F50" s="56" t="s">
        <v>165</v>
      </c>
      <c r="G50" s="57">
        <f t="shared" si="4"/>
        <v>43831</v>
      </c>
      <c r="H50" s="57">
        <v>43818</v>
      </c>
    </row>
    <row r="51" spans="1:8" ht="12.75" customHeight="1" hidden="1" thickBot="1">
      <c r="A51" s="29">
        <f t="shared" si="3"/>
        <v>27</v>
      </c>
      <c r="B51" s="4" t="s">
        <v>18</v>
      </c>
      <c r="C51" s="5" t="s">
        <v>19</v>
      </c>
      <c r="D51" s="43">
        <f aca="true" t="shared" si="5" ref="D51:D67">E51/1.19</f>
        <v>42.016806722689076</v>
      </c>
      <c r="E51" s="55">
        <v>50</v>
      </c>
      <c r="F51" s="56" t="s">
        <v>165</v>
      </c>
      <c r="G51" s="57">
        <f t="shared" si="4"/>
        <v>43470</v>
      </c>
      <c r="H51" s="57">
        <v>43819</v>
      </c>
    </row>
    <row r="52" spans="1:8" ht="13.5" hidden="1" thickBot="1">
      <c r="A52" s="29">
        <f t="shared" si="3"/>
        <v>6</v>
      </c>
      <c r="B52" s="4" t="s">
        <v>90</v>
      </c>
      <c r="C52" s="5" t="s">
        <v>89</v>
      </c>
      <c r="D52" s="43">
        <f t="shared" si="5"/>
        <v>126.05042016806723</v>
      </c>
      <c r="E52" s="55">
        <v>150</v>
      </c>
      <c r="F52" s="56" t="s">
        <v>165</v>
      </c>
      <c r="G52" s="57">
        <f t="shared" si="4"/>
        <v>43831</v>
      </c>
      <c r="H52" s="57">
        <v>43820</v>
      </c>
    </row>
    <row r="53" spans="1:8" ht="13.5" hidden="1" thickBot="1">
      <c r="A53" s="29">
        <f t="shared" si="3"/>
        <v>25</v>
      </c>
      <c r="B53" s="45" t="s">
        <v>123</v>
      </c>
      <c r="C53" s="4" t="s">
        <v>38</v>
      </c>
      <c r="D53" s="43">
        <f t="shared" si="5"/>
        <v>4621.848739495798</v>
      </c>
      <c r="E53" s="55">
        <v>5500</v>
      </c>
      <c r="F53" s="56" t="s">
        <v>165</v>
      </c>
      <c r="G53" s="57">
        <f t="shared" si="4"/>
        <v>43467</v>
      </c>
      <c r="H53" s="57">
        <v>43821</v>
      </c>
    </row>
    <row r="54" spans="1:8" ht="13.5" hidden="1" thickBot="1">
      <c r="A54" s="29">
        <f t="shared" si="3"/>
        <v>7</v>
      </c>
      <c r="B54" s="4" t="s">
        <v>37</v>
      </c>
      <c r="C54" s="4" t="s">
        <v>30</v>
      </c>
      <c r="D54" s="43">
        <f t="shared" si="5"/>
        <v>2521.008403361345</v>
      </c>
      <c r="E54" s="55">
        <v>3000</v>
      </c>
      <c r="F54" s="56" t="s">
        <v>165</v>
      </c>
      <c r="G54" s="57">
        <f t="shared" si="4"/>
        <v>43831</v>
      </c>
      <c r="H54" s="57">
        <v>43822</v>
      </c>
    </row>
    <row r="55" spans="1:8" ht="13.5" hidden="1" thickBot="1">
      <c r="A55" s="29">
        <f t="shared" si="3"/>
        <v>6</v>
      </c>
      <c r="B55" s="3" t="s">
        <v>144</v>
      </c>
      <c r="C55" s="5" t="s">
        <v>145</v>
      </c>
      <c r="D55" s="43">
        <f t="shared" si="5"/>
        <v>1008.4033613445379</v>
      </c>
      <c r="E55" s="55">
        <v>1200</v>
      </c>
      <c r="F55" s="56" t="s">
        <v>165</v>
      </c>
      <c r="G55" s="57">
        <f t="shared" si="4"/>
        <v>43831</v>
      </c>
      <c r="H55" s="57">
        <v>43823</v>
      </c>
    </row>
    <row r="56" spans="1:8" ht="13.5" hidden="1" thickBot="1">
      <c r="A56" s="29">
        <f t="shared" si="3"/>
        <v>28</v>
      </c>
      <c r="B56" s="4" t="s">
        <v>114</v>
      </c>
      <c r="C56" s="5" t="s">
        <v>113</v>
      </c>
      <c r="D56" s="43">
        <f t="shared" si="5"/>
        <v>336.1344537815126</v>
      </c>
      <c r="E56" s="55">
        <v>400</v>
      </c>
      <c r="F56" s="56" t="s">
        <v>165</v>
      </c>
      <c r="G56" s="57">
        <f t="shared" si="4"/>
        <v>43470</v>
      </c>
      <c r="H56" s="57">
        <v>43824</v>
      </c>
    </row>
    <row r="57" spans="1:8" ht="12.75" customHeight="1" hidden="1" thickBot="1">
      <c r="A57" s="29">
        <f t="shared" si="3"/>
        <v>7</v>
      </c>
      <c r="B57" s="4" t="s">
        <v>118</v>
      </c>
      <c r="C57" s="5" t="s">
        <v>117</v>
      </c>
      <c r="D57" s="43">
        <f t="shared" si="5"/>
        <v>336.1344537815126</v>
      </c>
      <c r="E57" s="55">
        <v>400</v>
      </c>
      <c r="F57" s="56" t="s">
        <v>165</v>
      </c>
      <c r="G57" s="57">
        <f t="shared" si="4"/>
        <v>43831</v>
      </c>
      <c r="H57" s="57">
        <v>43825</v>
      </c>
    </row>
    <row r="58" spans="1:8" ht="12.75" customHeight="1" hidden="1" thickBot="1">
      <c r="A58" s="29">
        <f t="shared" si="3"/>
        <v>26</v>
      </c>
      <c r="B58" s="4" t="s">
        <v>139</v>
      </c>
      <c r="C58" s="5" t="s">
        <v>140</v>
      </c>
      <c r="D58" s="43">
        <f t="shared" si="5"/>
        <v>201.68067226890759</v>
      </c>
      <c r="E58" s="55">
        <v>240</v>
      </c>
      <c r="F58" s="56" t="s">
        <v>165</v>
      </c>
      <c r="G58" s="57">
        <f t="shared" si="4"/>
        <v>43467</v>
      </c>
      <c r="H58" s="57">
        <v>43826</v>
      </c>
    </row>
    <row r="59" spans="1:8" ht="25.5" customHeight="1" hidden="1" thickBot="1">
      <c r="A59" s="29">
        <f t="shared" si="3"/>
        <v>8</v>
      </c>
      <c r="B59" s="2" t="s">
        <v>45</v>
      </c>
      <c r="C59" s="38" t="s">
        <v>46</v>
      </c>
      <c r="D59" s="43">
        <f t="shared" si="5"/>
        <v>3361.3445378151264</v>
      </c>
      <c r="E59" s="55">
        <v>4000</v>
      </c>
      <c r="F59" s="56" t="s">
        <v>165</v>
      </c>
      <c r="G59" s="57">
        <f t="shared" si="4"/>
        <v>43831</v>
      </c>
      <c r="H59" s="57">
        <v>43827</v>
      </c>
    </row>
    <row r="60" spans="1:8" ht="24.75" customHeight="1" hidden="1" thickBot="1">
      <c r="A60" s="29">
        <f t="shared" si="3"/>
        <v>7</v>
      </c>
      <c r="B60" s="2" t="s">
        <v>64</v>
      </c>
      <c r="C60" s="5" t="s">
        <v>8</v>
      </c>
      <c r="D60" s="43">
        <f t="shared" si="5"/>
        <v>2268.90756302521</v>
      </c>
      <c r="E60" s="55">
        <v>2700</v>
      </c>
      <c r="F60" s="56" t="s">
        <v>165</v>
      </c>
      <c r="G60" s="57">
        <f t="shared" si="4"/>
        <v>43831</v>
      </c>
      <c r="H60" s="57">
        <v>43828</v>
      </c>
    </row>
    <row r="61" spans="1:8" ht="17.25" customHeight="1" hidden="1" thickBot="1">
      <c r="A61" s="29">
        <f t="shared" si="3"/>
        <v>29</v>
      </c>
      <c r="B61" s="2" t="s">
        <v>48</v>
      </c>
      <c r="C61" s="5" t="s">
        <v>47</v>
      </c>
      <c r="D61" s="43">
        <f t="shared" si="5"/>
        <v>1260.5042016806724</v>
      </c>
      <c r="E61" s="55">
        <v>1500</v>
      </c>
      <c r="F61" s="56" t="s">
        <v>165</v>
      </c>
      <c r="G61" s="57">
        <f t="shared" si="4"/>
        <v>43470</v>
      </c>
      <c r="H61" s="57">
        <v>43829</v>
      </c>
    </row>
    <row r="62" spans="1:8" ht="27" customHeight="1" hidden="1" thickBot="1">
      <c r="A62" s="29">
        <f t="shared" si="3"/>
        <v>8</v>
      </c>
      <c r="B62" s="2" t="s">
        <v>130</v>
      </c>
      <c r="C62" s="5" t="s">
        <v>129</v>
      </c>
      <c r="D62" s="43">
        <f t="shared" si="5"/>
        <v>420.1680672268908</v>
      </c>
      <c r="E62" s="55">
        <v>500</v>
      </c>
      <c r="F62" s="56" t="s">
        <v>165</v>
      </c>
      <c r="G62" s="57">
        <f t="shared" si="4"/>
        <v>43831</v>
      </c>
      <c r="H62" s="57">
        <v>43830</v>
      </c>
    </row>
    <row r="63" spans="1:8" ht="27" customHeight="1" hidden="1" thickBot="1">
      <c r="A63" s="29">
        <f t="shared" si="3"/>
        <v>27</v>
      </c>
      <c r="B63" s="2" t="s">
        <v>138</v>
      </c>
      <c r="C63" s="5" t="s">
        <v>12</v>
      </c>
      <c r="D63" s="43">
        <f t="shared" si="5"/>
        <v>932.7731092436975</v>
      </c>
      <c r="E63" s="55">
        <v>1110</v>
      </c>
      <c r="F63" s="56" t="s">
        <v>165</v>
      </c>
      <c r="G63" s="57">
        <f t="shared" si="4"/>
        <v>43467</v>
      </c>
      <c r="H63" s="57">
        <v>43831</v>
      </c>
    </row>
    <row r="64" spans="1:8" ht="12.75" customHeight="1" hidden="1" thickBot="1">
      <c r="A64" s="29">
        <f t="shared" si="3"/>
        <v>9</v>
      </c>
      <c r="B64" s="2" t="s">
        <v>97</v>
      </c>
      <c r="C64" s="4" t="s">
        <v>94</v>
      </c>
      <c r="D64" s="43">
        <f t="shared" si="5"/>
        <v>840.3361344537816</v>
      </c>
      <c r="E64" s="55">
        <v>1000</v>
      </c>
      <c r="F64" s="56" t="s">
        <v>165</v>
      </c>
      <c r="G64" s="57">
        <f t="shared" si="4"/>
        <v>43831</v>
      </c>
      <c r="H64" s="57">
        <v>43832</v>
      </c>
    </row>
    <row r="65" spans="1:8" ht="12.75" customHeight="1" hidden="1" thickBot="1">
      <c r="A65" s="29">
        <f t="shared" si="3"/>
        <v>8</v>
      </c>
      <c r="B65" s="5" t="s">
        <v>49</v>
      </c>
      <c r="C65" s="5" t="s">
        <v>10</v>
      </c>
      <c r="D65" s="43">
        <f t="shared" si="5"/>
        <v>420.1680672268908</v>
      </c>
      <c r="E65" s="55">
        <v>500</v>
      </c>
      <c r="F65" s="56" t="s">
        <v>165</v>
      </c>
      <c r="G65" s="57">
        <f t="shared" si="4"/>
        <v>43831</v>
      </c>
      <c r="H65" s="57">
        <v>43833</v>
      </c>
    </row>
    <row r="66" spans="1:8" ht="27" hidden="1" thickBot="1">
      <c r="A66" s="29">
        <f t="shared" si="3"/>
        <v>30</v>
      </c>
      <c r="B66" s="2" t="s">
        <v>58</v>
      </c>
      <c r="C66" s="5" t="s">
        <v>29</v>
      </c>
      <c r="D66" s="43">
        <f t="shared" si="5"/>
        <v>6302.5210084033615</v>
      </c>
      <c r="E66" s="55">
        <v>7500</v>
      </c>
      <c r="F66" s="56" t="s">
        <v>165</v>
      </c>
      <c r="G66" s="57">
        <f t="shared" si="4"/>
        <v>43470</v>
      </c>
      <c r="H66" s="57">
        <v>43834</v>
      </c>
    </row>
    <row r="67" spans="1:8" ht="13.5" hidden="1" thickBot="1">
      <c r="A67" s="29">
        <f t="shared" si="3"/>
        <v>9</v>
      </c>
      <c r="B67" s="2" t="s">
        <v>116</v>
      </c>
      <c r="C67" s="38" t="s">
        <v>115</v>
      </c>
      <c r="D67" s="43">
        <f t="shared" si="5"/>
        <v>17647.058823529413</v>
      </c>
      <c r="E67" s="55">
        <v>21000</v>
      </c>
      <c r="F67" s="56" t="s">
        <v>165</v>
      </c>
      <c r="G67" s="57">
        <f t="shared" si="4"/>
        <v>43831</v>
      </c>
      <c r="H67" s="57">
        <v>43835</v>
      </c>
    </row>
    <row r="68" spans="1:8" ht="32.25" customHeight="1" thickBot="1">
      <c r="A68" s="29">
        <v>7</v>
      </c>
      <c r="B68" s="87" t="s">
        <v>157</v>
      </c>
      <c r="C68" s="88"/>
      <c r="D68" s="54">
        <f>SUM(D50:D67)</f>
        <v>42857.14285714286</v>
      </c>
      <c r="E68" s="55">
        <v>79995</v>
      </c>
      <c r="F68" s="56" t="s">
        <v>165</v>
      </c>
      <c r="G68" s="57">
        <f>G49</f>
        <v>43831</v>
      </c>
      <c r="H68" s="57">
        <f>H49</f>
        <v>44196</v>
      </c>
    </row>
    <row r="69" spans="1:8" s="8" customFormat="1" ht="18" customHeight="1" hidden="1" thickBot="1">
      <c r="A69" s="29">
        <f t="shared" si="3"/>
        <v>10</v>
      </c>
      <c r="B69" s="2" t="s">
        <v>105</v>
      </c>
      <c r="C69" s="4" t="s">
        <v>104</v>
      </c>
      <c r="D69" s="33">
        <f aca="true" t="shared" si="6" ref="D69:D80">E69/1.19</f>
        <v>59327.731092436974</v>
      </c>
      <c r="E69" s="55">
        <v>70600</v>
      </c>
      <c r="F69" s="56" t="s">
        <v>152</v>
      </c>
      <c r="G69" s="57">
        <f t="shared" si="4"/>
        <v>43831</v>
      </c>
      <c r="H69" s="57">
        <v>43837</v>
      </c>
    </row>
    <row r="70" spans="1:8" s="8" customFormat="1" ht="12.75" customHeight="1" hidden="1" thickBot="1">
      <c r="A70" s="29">
        <f t="shared" si="3"/>
        <v>9</v>
      </c>
      <c r="B70" s="4" t="s">
        <v>43</v>
      </c>
      <c r="C70" s="39" t="s">
        <v>42</v>
      </c>
      <c r="D70" s="33">
        <f t="shared" si="6"/>
        <v>3126.0504201680674</v>
      </c>
      <c r="E70" s="55">
        <v>3720</v>
      </c>
      <c r="F70" s="56" t="s">
        <v>152</v>
      </c>
      <c r="G70" s="57">
        <f t="shared" si="4"/>
        <v>43831</v>
      </c>
      <c r="H70" s="57">
        <v>43838</v>
      </c>
    </row>
    <row r="71" spans="1:8" ht="27" customHeight="1" hidden="1" thickBot="1">
      <c r="A71" s="29">
        <f t="shared" si="3"/>
        <v>31</v>
      </c>
      <c r="B71" s="2" t="s">
        <v>96</v>
      </c>
      <c r="C71" s="4" t="s">
        <v>91</v>
      </c>
      <c r="D71" s="33">
        <f t="shared" si="6"/>
        <v>42857.14285714286</v>
      </c>
      <c r="E71" s="55">
        <v>51000</v>
      </c>
      <c r="F71" s="56" t="s">
        <v>152</v>
      </c>
      <c r="G71" s="57">
        <f t="shared" si="4"/>
        <v>43470</v>
      </c>
      <c r="H71" s="57">
        <v>43839</v>
      </c>
    </row>
    <row r="72" spans="1:8" ht="27" hidden="1" thickBot="1">
      <c r="A72" s="29">
        <f t="shared" si="3"/>
        <v>10</v>
      </c>
      <c r="B72" s="2" t="s">
        <v>61</v>
      </c>
      <c r="C72" s="39" t="s">
        <v>60</v>
      </c>
      <c r="D72" s="33">
        <f t="shared" si="6"/>
        <v>3613.4453781512607</v>
      </c>
      <c r="E72" s="55">
        <v>4300</v>
      </c>
      <c r="F72" s="56" t="s">
        <v>152</v>
      </c>
      <c r="G72" s="57">
        <f t="shared" si="4"/>
        <v>43831</v>
      </c>
      <c r="H72" s="57">
        <v>43840</v>
      </c>
    </row>
    <row r="73" spans="1:8" ht="12.75" customHeight="1" hidden="1" thickBot="1">
      <c r="A73" s="29">
        <f t="shared" si="3"/>
        <v>8</v>
      </c>
      <c r="B73" s="4" t="s">
        <v>132</v>
      </c>
      <c r="C73" s="39" t="s">
        <v>39</v>
      </c>
      <c r="D73" s="33">
        <f t="shared" si="6"/>
        <v>38655.46218487395</v>
      </c>
      <c r="E73" s="55">
        <v>46000</v>
      </c>
      <c r="F73" s="56" t="s">
        <v>152</v>
      </c>
      <c r="G73" s="57">
        <f t="shared" si="4"/>
        <v>43831</v>
      </c>
      <c r="H73" s="57">
        <v>43841</v>
      </c>
    </row>
    <row r="74" spans="1:8" ht="27" hidden="1" thickBot="1">
      <c r="A74" s="29">
        <f t="shared" si="3"/>
        <v>11</v>
      </c>
      <c r="B74" s="2" t="s">
        <v>109</v>
      </c>
      <c r="C74" s="38" t="s">
        <v>92</v>
      </c>
      <c r="D74" s="33">
        <f t="shared" si="6"/>
        <v>1117.6470588235295</v>
      </c>
      <c r="E74" s="55">
        <v>1330</v>
      </c>
      <c r="F74" s="56" t="s">
        <v>152</v>
      </c>
      <c r="G74" s="57">
        <f t="shared" si="4"/>
        <v>43831</v>
      </c>
      <c r="H74" s="57">
        <v>43842</v>
      </c>
    </row>
    <row r="75" spans="1:8" ht="12.75" customHeight="1" hidden="1" thickBot="1">
      <c r="A75" s="29">
        <f t="shared" si="3"/>
        <v>10</v>
      </c>
      <c r="B75" s="4" t="s">
        <v>40</v>
      </c>
      <c r="C75" s="39" t="s">
        <v>41</v>
      </c>
      <c r="D75" s="33">
        <f t="shared" si="6"/>
        <v>34873.94957983193</v>
      </c>
      <c r="E75" s="55">
        <v>41500</v>
      </c>
      <c r="F75" s="56" t="s">
        <v>152</v>
      </c>
      <c r="G75" s="57">
        <f t="shared" si="4"/>
        <v>43831</v>
      </c>
      <c r="H75" s="57">
        <v>43843</v>
      </c>
    </row>
    <row r="76" spans="1:8" ht="12.75" customHeight="1" hidden="1" thickBot="1">
      <c r="A76" s="29">
        <f t="shared" si="3"/>
        <v>32</v>
      </c>
      <c r="B76" s="4" t="s">
        <v>134</v>
      </c>
      <c r="C76" s="39" t="s">
        <v>135</v>
      </c>
      <c r="D76" s="33">
        <f t="shared" si="6"/>
        <v>2184.8739495798322</v>
      </c>
      <c r="E76" s="55">
        <v>2600</v>
      </c>
      <c r="F76" s="56" t="s">
        <v>152</v>
      </c>
      <c r="G76" s="57">
        <f t="shared" si="4"/>
        <v>43470</v>
      </c>
      <c r="H76" s="57">
        <v>43844</v>
      </c>
    </row>
    <row r="77" spans="1:8" ht="12" customHeight="1" hidden="1" thickBot="1">
      <c r="A77" s="29">
        <f t="shared" si="3"/>
        <v>11</v>
      </c>
      <c r="B77" s="4" t="s">
        <v>136</v>
      </c>
      <c r="C77" s="39" t="s">
        <v>137</v>
      </c>
      <c r="D77" s="33">
        <f t="shared" si="6"/>
        <v>33445.378151260506</v>
      </c>
      <c r="E77" s="55">
        <v>39800</v>
      </c>
      <c r="F77" s="56" t="s">
        <v>152</v>
      </c>
      <c r="G77" s="57">
        <f t="shared" si="4"/>
        <v>43831</v>
      </c>
      <c r="H77" s="57">
        <v>43845</v>
      </c>
    </row>
    <row r="78" spans="1:8" ht="15.75" customHeight="1" hidden="1" thickBot="1">
      <c r="A78" s="29">
        <f t="shared" si="3"/>
        <v>9</v>
      </c>
      <c r="B78" s="4" t="s">
        <v>147</v>
      </c>
      <c r="C78" s="39" t="s">
        <v>148</v>
      </c>
      <c r="D78" s="33">
        <f t="shared" si="6"/>
        <v>0.016806722689075633</v>
      </c>
      <c r="E78" s="55">
        <v>0.02</v>
      </c>
      <c r="F78" s="56" t="s">
        <v>152</v>
      </c>
      <c r="G78" s="57">
        <f t="shared" si="4"/>
        <v>43831</v>
      </c>
      <c r="H78" s="57">
        <v>43846</v>
      </c>
    </row>
    <row r="79" spans="1:8" ht="30" customHeight="1" hidden="1" thickBot="1">
      <c r="A79" s="29">
        <f t="shared" si="3"/>
        <v>12</v>
      </c>
      <c r="B79" s="2" t="s">
        <v>108</v>
      </c>
      <c r="C79" s="39" t="s">
        <v>107</v>
      </c>
      <c r="D79" s="33">
        <f t="shared" si="6"/>
        <v>23663.865546218487</v>
      </c>
      <c r="E79" s="55">
        <v>28160</v>
      </c>
      <c r="F79" s="56" t="s">
        <v>152</v>
      </c>
      <c r="G79" s="57">
        <f t="shared" si="4"/>
        <v>43831</v>
      </c>
      <c r="H79" s="57">
        <v>43847</v>
      </c>
    </row>
    <row r="80" spans="1:8" ht="12.75" customHeight="1" hidden="1" thickBot="1">
      <c r="A80" s="29">
        <f t="shared" si="3"/>
        <v>11</v>
      </c>
      <c r="B80" s="2" t="s">
        <v>97</v>
      </c>
      <c r="C80" s="4" t="s">
        <v>94</v>
      </c>
      <c r="D80" s="33">
        <f t="shared" si="6"/>
        <v>789.8991596638656</v>
      </c>
      <c r="E80" s="55">
        <v>939.98</v>
      </c>
      <c r="F80" s="56" t="s">
        <v>152</v>
      </c>
      <c r="G80" s="57">
        <f t="shared" si="4"/>
        <v>43831</v>
      </c>
      <c r="H80" s="57">
        <v>43848</v>
      </c>
    </row>
    <row r="81" spans="1:8" ht="24.75" customHeight="1" thickBot="1">
      <c r="A81" s="29">
        <v>8</v>
      </c>
      <c r="B81" s="84" t="s">
        <v>156</v>
      </c>
      <c r="C81" s="89"/>
      <c r="D81" s="54">
        <f>SUM(D69:D80)</f>
        <v>243655.46218487393</v>
      </c>
      <c r="E81" s="55">
        <v>239904</v>
      </c>
      <c r="F81" s="56" t="s">
        <v>165</v>
      </c>
      <c r="G81" s="57">
        <f>G68</f>
        <v>43831</v>
      </c>
      <c r="H81" s="57">
        <f>H68</f>
        <v>44196</v>
      </c>
    </row>
    <row r="82" spans="1:8" ht="12.75" customHeight="1" hidden="1" thickBot="1">
      <c r="A82" s="29">
        <f t="shared" si="3"/>
        <v>12</v>
      </c>
      <c r="B82" s="4" t="s">
        <v>70</v>
      </c>
      <c r="C82" s="5" t="s">
        <v>69</v>
      </c>
      <c r="D82" s="33">
        <f>E82/1.19</f>
        <v>16.80672268907563</v>
      </c>
      <c r="E82" s="55">
        <v>20</v>
      </c>
      <c r="F82" s="56" t="s">
        <v>152</v>
      </c>
      <c r="G82" s="57">
        <f t="shared" si="4"/>
        <v>43831</v>
      </c>
      <c r="H82" s="57">
        <v>43850</v>
      </c>
    </row>
    <row r="83" spans="1:8" ht="12.75" customHeight="1" hidden="1" thickBot="1">
      <c r="A83" s="29">
        <f t="shared" si="3"/>
        <v>10</v>
      </c>
      <c r="B83" s="4" t="s">
        <v>141</v>
      </c>
      <c r="C83" s="5" t="s">
        <v>112</v>
      </c>
      <c r="D83" s="33">
        <f>E83/1.19</f>
        <v>4.201680672268908</v>
      </c>
      <c r="E83" s="55">
        <v>5</v>
      </c>
      <c r="F83" s="56" t="s">
        <v>152</v>
      </c>
      <c r="G83" s="57">
        <f t="shared" si="4"/>
        <v>43831</v>
      </c>
      <c r="H83" s="57">
        <v>43851</v>
      </c>
    </row>
    <row r="84" spans="1:8" ht="12.75" customHeight="1" hidden="1" thickBot="1">
      <c r="A84" s="29">
        <f t="shared" si="3"/>
        <v>13</v>
      </c>
      <c r="B84" s="4" t="s">
        <v>100</v>
      </c>
      <c r="C84" s="5" t="s">
        <v>99</v>
      </c>
      <c r="D84" s="33">
        <f>E84/1.19</f>
        <v>4159.663865546218</v>
      </c>
      <c r="E84" s="55">
        <v>4950</v>
      </c>
      <c r="F84" s="56" t="s">
        <v>152</v>
      </c>
      <c r="G84" s="57">
        <f t="shared" si="4"/>
        <v>43831</v>
      </c>
      <c r="H84" s="57">
        <v>43852</v>
      </c>
    </row>
    <row r="85" spans="1:8" ht="16.5" customHeight="1" hidden="1" thickBot="1">
      <c r="A85" s="29">
        <f t="shared" si="3"/>
        <v>12</v>
      </c>
      <c r="B85" s="4" t="s">
        <v>71</v>
      </c>
      <c r="C85" s="5" t="s">
        <v>103</v>
      </c>
      <c r="D85" s="33">
        <f>E85/1.19</f>
        <v>21.008403361344538</v>
      </c>
      <c r="E85" s="55">
        <v>25</v>
      </c>
      <c r="F85" s="56" t="s">
        <v>152</v>
      </c>
      <c r="G85" s="57">
        <f t="shared" si="4"/>
        <v>43831</v>
      </c>
      <c r="H85" s="57">
        <v>43853</v>
      </c>
    </row>
    <row r="86" spans="1:8" ht="24" customHeight="1" thickBot="1">
      <c r="A86" s="29">
        <f t="shared" si="3"/>
        <v>9</v>
      </c>
      <c r="B86" s="84" t="s">
        <v>158</v>
      </c>
      <c r="C86" s="89"/>
      <c r="D86" s="54">
        <f>SUM(D82:D85)</f>
        <v>4201.680672268908</v>
      </c>
      <c r="E86" s="55">
        <v>25494</v>
      </c>
      <c r="F86" s="56" t="s">
        <v>165</v>
      </c>
      <c r="G86" s="57">
        <f t="shared" si="4"/>
        <v>43831</v>
      </c>
      <c r="H86" s="57">
        <f>H81</f>
        <v>44196</v>
      </c>
    </row>
    <row r="87" spans="1:8" ht="13.5" customHeight="1" hidden="1" thickBot="1">
      <c r="A87" s="29">
        <f t="shared" si="3"/>
        <v>13</v>
      </c>
      <c r="B87" s="4" t="s">
        <v>68</v>
      </c>
      <c r="C87" s="39" t="s">
        <v>67</v>
      </c>
      <c r="D87" s="43">
        <f>E87/1.19</f>
        <v>1378.1512605042017</v>
      </c>
      <c r="E87" s="55">
        <v>1640</v>
      </c>
      <c r="F87" s="56" t="s">
        <v>165</v>
      </c>
      <c r="G87" s="57">
        <v>43521</v>
      </c>
      <c r="H87" s="57">
        <v>43855</v>
      </c>
    </row>
    <row r="88" spans="1:8" ht="13.5" customHeight="1" thickBot="1">
      <c r="A88" s="29">
        <v>10</v>
      </c>
      <c r="B88" s="82" t="s">
        <v>169</v>
      </c>
      <c r="C88" s="83"/>
      <c r="D88" s="54">
        <f>SUM(D87)</f>
        <v>1378.1512605042017</v>
      </c>
      <c r="E88" s="55">
        <v>169199</v>
      </c>
      <c r="F88" s="56" t="s">
        <v>165</v>
      </c>
      <c r="G88" s="57">
        <f>G86</f>
        <v>43831</v>
      </c>
      <c r="H88" s="57">
        <f>H86</f>
        <v>44196</v>
      </c>
    </row>
    <row r="89" spans="1:8" ht="27.75" customHeight="1" hidden="1" thickBot="1">
      <c r="A89" s="29">
        <f t="shared" si="3"/>
        <v>14</v>
      </c>
      <c r="B89" s="2" t="s">
        <v>102</v>
      </c>
      <c r="C89" s="38" t="s">
        <v>101</v>
      </c>
      <c r="D89" s="43">
        <f>E89/1.19</f>
        <v>1260.5042016806724</v>
      </c>
      <c r="E89" s="55">
        <v>1500</v>
      </c>
      <c r="F89" s="56" t="s">
        <v>165</v>
      </c>
      <c r="G89" s="57">
        <v>43523</v>
      </c>
      <c r="H89" s="57">
        <v>43857</v>
      </c>
    </row>
    <row r="90" spans="1:8" ht="29.25" customHeight="1" thickBot="1">
      <c r="A90" s="29">
        <v>11</v>
      </c>
      <c r="B90" s="84" t="s">
        <v>159</v>
      </c>
      <c r="C90" s="85"/>
      <c r="D90" s="54">
        <f>SUM(D89:D89)</f>
        <v>1260.5042016806724</v>
      </c>
      <c r="E90" s="55">
        <v>1285</v>
      </c>
      <c r="F90" s="56" t="s">
        <v>165</v>
      </c>
      <c r="G90" s="57">
        <f>G88</f>
        <v>43831</v>
      </c>
      <c r="H90" s="57">
        <f>H88</f>
        <v>44196</v>
      </c>
    </row>
    <row r="91" spans="1:8" ht="17.25" customHeight="1" hidden="1" thickBot="1">
      <c r="A91" s="29">
        <f t="shared" si="3"/>
        <v>10</v>
      </c>
      <c r="B91" s="2" t="s">
        <v>51</v>
      </c>
      <c r="C91" s="4" t="s">
        <v>50</v>
      </c>
      <c r="D91" s="33">
        <f>E91/1.19</f>
        <v>840.3361344537816</v>
      </c>
      <c r="E91" s="55">
        <v>1000</v>
      </c>
      <c r="F91" s="56" t="s">
        <v>165</v>
      </c>
      <c r="G91" s="57">
        <v>43525</v>
      </c>
      <c r="H91" s="57">
        <v>43859</v>
      </c>
    </row>
    <row r="92" spans="1:8" ht="13.5" customHeight="1" hidden="1" thickBot="1">
      <c r="A92" s="29">
        <f t="shared" si="3"/>
        <v>14</v>
      </c>
      <c r="B92" s="68" t="s">
        <v>98</v>
      </c>
      <c r="C92" s="69" t="s">
        <v>59</v>
      </c>
      <c r="D92" s="33">
        <f>E92/1.19</f>
        <v>840.3361344537816</v>
      </c>
      <c r="E92" s="55">
        <v>1000</v>
      </c>
      <c r="F92" s="56" t="s">
        <v>165</v>
      </c>
      <c r="G92" s="57">
        <v>43526</v>
      </c>
      <c r="H92" s="57">
        <v>43860</v>
      </c>
    </row>
    <row r="93" spans="1:8" ht="17.25" customHeight="1" thickBot="1">
      <c r="A93" s="29">
        <v>12</v>
      </c>
      <c r="B93" s="58" t="s">
        <v>160</v>
      </c>
      <c r="C93" s="72"/>
      <c r="D93" s="67">
        <f>SUM(D91:D92)</f>
        <v>1680.6722689075632</v>
      </c>
      <c r="E93" s="55">
        <v>2000</v>
      </c>
      <c r="F93" s="56" t="s">
        <v>165</v>
      </c>
      <c r="G93" s="57">
        <f>G90</f>
        <v>43831</v>
      </c>
      <c r="H93" s="57">
        <f>H90</f>
        <v>44196</v>
      </c>
    </row>
    <row r="94" spans="1:8" ht="17.25" customHeight="1" hidden="1" thickBot="1">
      <c r="A94" s="29">
        <f t="shared" si="3"/>
        <v>15</v>
      </c>
      <c r="B94" s="70" t="s">
        <v>146</v>
      </c>
      <c r="C94" s="71" t="s">
        <v>133</v>
      </c>
      <c r="D94" s="67">
        <f>E94/1.19</f>
        <v>2823.529411764706</v>
      </c>
      <c r="E94" s="55">
        <v>3360</v>
      </c>
      <c r="F94" s="56" t="s">
        <v>165</v>
      </c>
      <c r="G94" s="57">
        <v>43528</v>
      </c>
      <c r="H94" s="57">
        <v>43862</v>
      </c>
    </row>
    <row r="95" spans="1:8" ht="17.25" customHeight="1" thickBot="1">
      <c r="A95" s="29">
        <v>13</v>
      </c>
      <c r="B95" s="58" t="s">
        <v>146</v>
      </c>
      <c r="C95" s="72"/>
      <c r="D95" s="67"/>
      <c r="E95" s="55">
        <v>0</v>
      </c>
      <c r="F95" s="56" t="s">
        <v>165</v>
      </c>
      <c r="G95" s="57">
        <f>G93</f>
        <v>43831</v>
      </c>
      <c r="H95" s="57">
        <f>H93</f>
        <v>44196</v>
      </c>
    </row>
    <row r="96" spans="1:8" ht="15" customHeight="1" hidden="1" thickBot="1">
      <c r="A96" s="29">
        <f t="shared" si="3"/>
        <v>11</v>
      </c>
      <c r="B96" s="30" t="s">
        <v>142</v>
      </c>
      <c r="C96" s="28" t="s">
        <v>133</v>
      </c>
      <c r="D96" s="33">
        <f>E96/1.19</f>
        <v>1378.1512605042017</v>
      </c>
      <c r="E96" s="55">
        <v>1640</v>
      </c>
      <c r="F96" s="56" t="s">
        <v>165</v>
      </c>
      <c r="G96" s="57">
        <v>43530</v>
      </c>
      <c r="H96" s="57">
        <v>43864</v>
      </c>
    </row>
    <row r="97" spans="1:8" ht="13.5" customHeight="1" hidden="1">
      <c r="A97" s="29">
        <f t="shared" si="3"/>
        <v>15</v>
      </c>
      <c r="B97" s="2" t="s">
        <v>63</v>
      </c>
      <c r="C97" s="39" t="s">
        <v>62</v>
      </c>
      <c r="D97" s="33">
        <f>E97/1.19</f>
        <v>302.52100840336135</v>
      </c>
      <c r="E97" s="55">
        <v>360</v>
      </c>
      <c r="F97" s="56" t="s">
        <v>165</v>
      </c>
      <c r="G97" s="57">
        <v>43531</v>
      </c>
      <c r="H97" s="57">
        <v>43865</v>
      </c>
    </row>
    <row r="98" spans="1:42" s="16" customFormat="1" ht="12.75">
      <c r="A98" s="29">
        <v>14</v>
      </c>
      <c r="B98" s="86" t="s">
        <v>161</v>
      </c>
      <c r="C98" s="86"/>
      <c r="D98" s="59">
        <f>SUM(D96:D97)</f>
        <v>1680.672268907563</v>
      </c>
      <c r="E98" s="60">
        <v>3989</v>
      </c>
      <c r="F98" s="56" t="s">
        <v>165</v>
      </c>
      <c r="G98" s="57">
        <f>G95</f>
        <v>43831</v>
      </c>
      <c r="H98" s="57">
        <f>H95</f>
        <v>44196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8" s="21" customFormat="1" ht="15">
      <c r="A99" s="73"/>
      <c r="B99" s="75" t="s">
        <v>36</v>
      </c>
      <c r="C99" s="76"/>
      <c r="D99" s="74">
        <f>E99/1.19</f>
        <v>554481.5126050421</v>
      </c>
      <c r="E99" s="42">
        <f>E32+E37+E40+E42+E44+E49+E68+E81+E86+E88+E90+E93+E98</f>
        <v>659833</v>
      </c>
      <c r="F99" s="5"/>
      <c r="G99" s="5"/>
      <c r="H99" s="5"/>
    </row>
    <row r="100" spans="1:8" s="21" customFormat="1" ht="12.75">
      <c r="A100" s="17"/>
      <c r="B100" s="41"/>
      <c r="C100" s="17"/>
      <c r="D100" s="18" t="s">
        <v>143</v>
      </c>
      <c r="E100" s="36"/>
      <c r="F100" s="20"/>
      <c r="G100" s="20"/>
      <c r="H100" s="20"/>
    </row>
    <row r="101" spans="1:42" s="16" customFormat="1" ht="12.75">
      <c r="A101" s="17"/>
      <c r="B101" s="17"/>
      <c r="C101" s="17"/>
      <c r="D101" s="18"/>
      <c r="E101" s="36"/>
      <c r="F101" s="20"/>
      <c r="G101" s="20"/>
      <c r="H101" s="2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22"/>
      <c r="B102" s="23"/>
      <c r="C102" s="23"/>
      <c r="D102" s="24"/>
      <c r="F102" s="25"/>
      <c r="G102" s="2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ht="12.75">
      <c r="A103" s="22"/>
      <c r="B103" s="23"/>
      <c r="C103" s="23"/>
      <c r="D103" s="19"/>
      <c r="E103" s="37"/>
      <c r="F103" s="26"/>
      <c r="G103" s="21"/>
      <c r="H103" s="21" t="s">
        <v>163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</sheetData>
  <sheetProtection/>
  <mergeCells count="15">
    <mergeCell ref="B88:C88"/>
    <mergeCell ref="B90:C90"/>
    <mergeCell ref="B98:C98"/>
    <mergeCell ref="B42:C42"/>
    <mergeCell ref="B44:C44"/>
    <mergeCell ref="B49:C49"/>
    <mergeCell ref="B68:C68"/>
    <mergeCell ref="B81:C81"/>
    <mergeCell ref="B86:C86"/>
    <mergeCell ref="A2:C2"/>
    <mergeCell ref="A8:H8"/>
    <mergeCell ref="B9:G9"/>
    <mergeCell ref="B32:C32"/>
    <mergeCell ref="B37:C37"/>
    <mergeCell ref="B40:C40"/>
  </mergeCells>
  <printOptions/>
  <pageMargins left="0.1968503937007874" right="0" top="0.5905511811023623" bottom="0.1968503937007874" header="0.2755905511811024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iancu</dc:creator>
  <cp:keywords/>
  <dc:description/>
  <cp:lastModifiedBy>User</cp:lastModifiedBy>
  <cp:lastPrinted>2020-12-28T09:31:23Z</cp:lastPrinted>
  <dcterms:created xsi:type="dcterms:W3CDTF">2006-12-19T09:24:19Z</dcterms:created>
  <dcterms:modified xsi:type="dcterms:W3CDTF">2021-02-09T13:00:51Z</dcterms:modified>
  <cp:category/>
  <cp:version/>
  <cp:contentType/>
  <cp:contentStatus/>
</cp:coreProperties>
</file>